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06" activeTab="1"/>
  </bookViews>
  <sheets>
    <sheet name="доходы 1 кв" sheetId="1" r:id="rId1"/>
    <sheet name="расходы 1кв" sheetId="24" r:id="rId2"/>
  </sheets>
  <calcPr calcId="124519"/>
</workbook>
</file>

<file path=xl/calcChain.xml><?xml version="1.0" encoding="utf-8"?>
<calcChain xmlns="http://schemas.openxmlformats.org/spreadsheetml/2006/main">
  <c r="F16" i="24"/>
  <c r="F17"/>
  <c r="F18"/>
  <c r="F19"/>
  <c r="F20"/>
  <c r="F21"/>
  <c r="F23"/>
  <c r="F24"/>
  <c r="F28"/>
  <c r="F29"/>
  <c r="F13"/>
  <c r="D25" i="1" l="1"/>
  <c r="D23"/>
  <c r="E22"/>
  <c r="C30" i="24"/>
  <c r="G24"/>
  <c r="E27" i="1"/>
  <c r="C27"/>
  <c r="G23"/>
  <c r="F23"/>
  <c r="D27" l="1"/>
  <c r="F27"/>
  <c r="G27"/>
  <c r="C22"/>
  <c r="F25" l="1"/>
  <c r="G25"/>
  <c r="D22"/>
  <c r="G22" l="1"/>
  <c r="F22"/>
  <c r="G20" i="24" l="1"/>
  <c r="E30"/>
  <c r="G29"/>
  <c r="G28"/>
  <c r="G27"/>
  <c r="G26"/>
  <c r="G25"/>
  <c r="G23"/>
  <c r="G22"/>
  <c r="G21"/>
  <c r="G19"/>
  <c r="G18"/>
  <c r="G17"/>
  <c r="G16"/>
  <c r="G15"/>
  <c r="G14"/>
  <c r="G13"/>
  <c r="G12"/>
  <c r="G11"/>
  <c r="G14" i="1"/>
  <c r="G15"/>
  <c r="G16"/>
  <c r="G17"/>
  <c r="G18"/>
  <c r="G20"/>
  <c r="G24"/>
  <c r="G13"/>
  <c r="F13"/>
  <c r="F24"/>
  <c r="F14"/>
  <c r="F15"/>
  <c r="F16"/>
  <c r="F17"/>
  <c r="F18"/>
  <c r="F20"/>
  <c r="D30" i="24" l="1"/>
  <c r="F30" s="1"/>
  <c r="F11"/>
  <c r="G30"/>
  <c r="C28" i="1"/>
  <c r="E28" l="1"/>
  <c r="D28"/>
  <c r="F28" l="1"/>
  <c r="G28"/>
</calcChain>
</file>

<file path=xl/sharedStrings.xml><?xml version="1.0" encoding="utf-8"?>
<sst xmlns="http://schemas.openxmlformats.org/spreadsheetml/2006/main" count="102" uniqueCount="91">
  <si>
    <t>Приложение 1 к постановлению администрации</t>
  </si>
  <si>
    <t>Зудиловского сельсовета Первомайского района</t>
  </si>
  <si>
    <t>Администрацией Зудиловского сельсовета</t>
  </si>
  <si>
    <t>Налог на доходы физических лиц</t>
  </si>
  <si>
    <t>Земельный налог</t>
  </si>
  <si>
    <t>Итого собственные  доходы</t>
  </si>
  <si>
    <t>Итого безвозмездных поступлений</t>
  </si>
  <si>
    <t>Функционирование высшего должностного лица субъекта РФ и муниципального образования</t>
  </si>
  <si>
    <t>Прочие выплаты по обязательствам государства</t>
  </si>
  <si>
    <t>Прочие мероприятия по благоустройству</t>
  </si>
  <si>
    <t>ИТОГО</t>
  </si>
  <si>
    <t>Единый сельскохозяйственный налог</t>
  </si>
  <si>
    <t>Наименование показателя</t>
  </si>
  <si>
    <t>Налоги на имущество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</si>
  <si>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</si>
  <si>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</si>
  <si>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</t>
  </si>
  <si>
    <t>Субвенции бюджетам сельских поселений</t>
  </si>
  <si>
    <t>Итого</t>
  </si>
  <si>
    <t>Приложение 2 к постановлению администрации</t>
  </si>
  <si>
    <t>Зудиловского сельсовета  Первомайского района</t>
  </si>
  <si>
    <t>303 0102 0120010120</t>
  </si>
  <si>
    <t>303 0104 0120010110</t>
  </si>
  <si>
    <t>303 0113 9850060510</t>
  </si>
  <si>
    <t>303 0113 9990014710</t>
  </si>
  <si>
    <t>303 0203 0140051180</t>
  </si>
  <si>
    <t>303 0310 9340060200</t>
  </si>
  <si>
    <t>303 0503 9290018050</t>
  </si>
  <si>
    <t>303 0503 9290018080</t>
  </si>
  <si>
    <t>303 1001 9040016270</t>
  </si>
  <si>
    <t>Центральный аппарат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</si>
  <si>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</si>
  <si>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Обеспечение мер первичной противопожарной безопасности в границах населенных пунктов поселения</t>
  </si>
  <si>
    <t>Уличное освещение</t>
  </si>
  <si>
    <t>Межбюджетные трансферты общего характера бюджетам субъектов РФ и муниципальных образований</t>
  </si>
  <si>
    <t>303 0111 9910014100</t>
  </si>
  <si>
    <t>Организация и содержание мест захоронения</t>
  </si>
  <si>
    <t>303 0503 9290018070</t>
  </si>
  <si>
    <t>% исполнения к годовому плану</t>
  </si>
  <si>
    <t>000 1 01 02000 01 0000 110</t>
  </si>
  <si>
    <t>Код доходов по БК</t>
  </si>
  <si>
    <t>тыс.руб.</t>
  </si>
  <si>
    <t>000 1 05 03000 01 0000 110</t>
  </si>
  <si>
    <t>000 1 06 01000 00 0000 110</t>
  </si>
  <si>
    <t>000 1 06 06000 00 0000 110</t>
  </si>
  <si>
    <t>000 1 08 04000 01 0000 110</t>
  </si>
  <si>
    <t>000 1 11 05000 00 0000 120</t>
  </si>
  <si>
    <t>000 1 17 05000 00 0000 180</t>
  </si>
  <si>
    <t>000 2 02 35118 00 0000 150</t>
  </si>
  <si>
    <t>СВЕДЕНИЯ О ПОСТУПЛЕНИИ ДОХОДОВ АДМИНИСТРИРУЕМЫХ</t>
  </si>
  <si>
    <t>% исполнения к плану                1 квартала</t>
  </si>
  <si>
    <t>5</t>
  </si>
  <si>
    <t>6</t>
  </si>
  <si>
    <t>7</t>
  </si>
  <si>
    <t>Код расхода по БК</t>
  </si>
  <si>
    <t>Функционирование законодательных органов гос.власти и представительных органов МО</t>
  </si>
  <si>
    <t xml:space="preserve">303 0103 0120010110 </t>
  </si>
  <si>
    <t>Иные междюджетные трансферты общего характера</t>
  </si>
  <si>
    <t>Резервные фонды местных администраций</t>
  </si>
  <si>
    <t>Прочие мероприятия по блаоустройству городских округов и поселений</t>
  </si>
  <si>
    <t>303 0505 9290018080</t>
  </si>
  <si>
    <t>Мероприятия в сфере культуры и кинематографии</t>
  </si>
  <si>
    <t>Доплаты к пенсиям</t>
  </si>
  <si>
    <t>Мероприятия в области здравоохранения, спорта и физической культуры, туризма</t>
  </si>
  <si>
    <t>303 1101 9030016670</t>
  </si>
  <si>
    <t>СВЕДЕНИЯ О КАССОВЫХ  ВЫПЛАТАХ ЗА СЧЕТ СРЕДСТВ БЮДЖЕТА</t>
  </si>
  <si>
    <t>Дорожное хозяйство (дорожные фонды)</t>
  </si>
  <si>
    <t>303 0409 9120067270</t>
  </si>
  <si>
    <t>Инициативные платежи, заячисляемые в бюджеты сельских поселений</t>
  </si>
  <si>
    <t>000 1 17 15030 10 0000 150</t>
  </si>
  <si>
    <t>000 2 02 16001 10 0000 150</t>
  </si>
  <si>
    <t>Межбюджетные трансферты, передаываемые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</si>
  <si>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</si>
  <si>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Дотации на выравнивание уровня бюджетной обеспеченности </t>
  </si>
  <si>
    <t xml:space="preserve">Расходы на реализацию проектов развития (создания) общественной инфраструктуры, основанных на местных инициативах </t>
  </si>
  <si>
    <t>303 0106 9850060510</t>
  </si>
  <si>
    <t>303 0503 92900S0261</t>
  </si>
  <si>
    <t>Прочие межбюджетные трансферты, передаваемые бюджетам сельских поселений</t>
  </si>
  <si>
    <t>000 2 02 49999 10 0000 150</t>
  </si>
  <si>
    <t>000 1 14 06025 10 0000 430</t>
  </si>
  <si>
    <t>Сбор и удаление твердых отходов</t>
  </si>
  <si>
    <t>303 0503 9290018090</t>
  </si>
  <si>
    <t>от  « ___  »  __________   2024 года  № ___</t>
  </si>
  <si>
    <t>за 1 квартал  2024 года</t>
  </si>
  <si>
    <t>Уточненный план на 2024год.</t>
  </si>
  <si>
    <t>План на 1 квартал 2024г.</t>
  </si>
  <si>
    <t>Исполнено за 1 кв. 2024г.</t>
  </si>
  <si>
    <t>Доходы от компенсации затрат государства</t>
  </si>
  <si>
    <t>от « ____ »  _________  2024 года   № ____</t>
  </si>
  <si>
    <t>План на           1 квартал 2024г.</t>
  </si>
  <si>
    <t>303 0801 9020016510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</si>
</sst>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/>
    <xf numFmtId="3" fontId="2" fillId="0" borderId="0" xfId="0" applyNumberFormat="1" applyFont="1" applyAlignment="1">
      <alignment horizont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/>
    <xf numFmtId="164" fontId="1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top" wrapText="1"/>
    </xf>
    <xf numFmtId="165" fontId="3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165" fontId="3" fillId="0" borderId="10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5" fontId="3" fillId="0" borderId="10" xfId="0" applyNumberFormat="1" applyFont="1" applyFill="1" applyBorder="1" applyAlignment="1">
      <alignment horizontal="center" wrapText="1"/>
    </xf>
    <xf numFmtId="165" fontId="3" fillId="0" borderId="11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8" fillId="0" borderId="0" xfId="0" applyFont="1"/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horizontal="center"/>
    </xf>
    <xf numFmtId="49" fontId="8" fillId="0" borderId="3" xfId="0" applyNumberFormat="1" applyFont="1" applyFill="1" applyBorder="1" applyAlignment="1">
      <alignment horizontal="center" vertical="top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K29" sqref="K29"/>
    </sheetView>
  </sheetViews>
  <sheetFormatPr defaultRowHeight="15"/>
  <cols>
    <col min="1" max="1" width="55.7109375" style="10" customWidth="1"/>
    <col min="2" max="2" width="21.28515625" style="11" customWidth="1"/>
    <col min="3" max="3" width="11.85546875" style="11" customWidth="1"/>
    <col min="4" max="4" width="10.28515625" style="12" customWidth="1"/>
    <col min="5" max="5" width="10" style="13" customWidth="1"/>
    <col min="6" max="7" width="10.7109375" style="14" customWidth="1"/>
    <col min="8" max="16384" width="9.140625" style="10"/>
  </cols>
  <sheetData>
    <row r="1" spans="1:7">
      <c r="C1" s="64" t="s">
        <v>0</v>
      </c>
      <c r="D1" s="64"/>
      <c r="E1" s="64"/>
      <c r="F1" s="64"/>
      <c r="G1" s="64"/>
    </row>
    <row r="2" spans="1:7">
      <c r="C2" s="64" t="s">
        <v>1</v>
      </c>
      <c r="D2" s="64"/>
      <c r="E2" s="64"/>
      <c r="F2" s="64"/>
      <c r="G2" s="64"/>
    </row>
    <row r="3" spans="1:7">
      <c r="C3" s="64" t="s">
        <v>82</v>
      </c>
      <c r="D3" s="64"/>
      <c r="E3" s="64"/>
      <c r="F3" s="64"/>
      <c r="G3" s="64"/>
    </row>
    <row r="4" spans="1:7">
      <c r="A4" s="1"/>
    </row>
    <row r="5" spans="1:7">
      <c r="A5" s="70" t="s">
        <v>49</v>
      </c>
      <c r="B5" s="70"/>
      <c r="C5" s="70"/>
      <c r="D5" s="70"/>
      <c r="E5" s="70"/>
      <c r="F5" s="70"/>
      <c r="G5" s="7"/>
    </row>
    <row r="6" spans="1:7">
      <c r="A6" s="70" t="s">
        <v>2</v>
      </c>
      <c r="B6" s="70"/>
      <c r="C6" s="70"/>
      <c r="D6" s="70"/>
      <c r="E6" s="70"/>
      <c r="F6" s="70"/>
      <c r="G6" s="7"/>
    </row>
    <row r="7" spans="1:7" s="15" customFormat="1">
      <c r="A7" s="71" t="s">
        <v>83</v>
      </c>
      <c r="B7" s="71"/>
      <c r="C7" s="71"/>
      <c r="D7" s="71"/>
      <c r="E7" s="71"/>
      <c r="F7" s="71"/>
      <c r="G7" s="8" t="s">
        <v>41</v>
      </c>
    </row>
    <row r="8" spans="1:7" ht="3.75" customHeight="1" thickBot="1">
      <c r="A8" s="8"/>
      <c r="B8" s="8"/>
      <c r="C8" s="8"/>
      <c r="D8" s="8"/>
      <c r="E8" s="19"/>
      <c r="F8" s="9"/>
      <c r="G8" s="9"/>
    </row>
    <row r="9" spans="1:7">
      <c r="A9" s="72" t="s">
        <v>12</v>
      </c>
      <c r="B9" s="74" t="s">
        <v>40</v>
      </c>
      <c r="C9" s="74" t="s">
        <v>84</v>
      </c>
      <c r="D9" s="67" t="s">
        <v>85</v>
      </c>
      <c r="E9" s="76" t="s">
        <v>86</v>
      </c>
      <c r="F9" s="78" t="s">
        <v>38</v>
      </c>
      <c r="G9" s="65" t="s">
        <v>50</v>
      </c>
    </row>
    <row r="10" spans="1:7">
      <c r="A10" s="73"/>
      <c r="B10" s="75"/>
      <c r="C10" s="75"/>
      <c r="D10" s="68"/>
      <c r="E10" s="77"/>
      <c r="F10" s="79"/>
      <c r="G10" s="66"/>
    </row>
    <row r="11" spans="1:7" ht="21.75" customHeight="1">
      <c r="A11" s="73"/>
      <c r="B11" s="75"/>
      <c r="C11" s="75"/>
      <c r="D11" s="69"/>
      <c r="E11" s="77"/>
      <c r="F11" s="79"/>
      <c r="G11" s="66"/>
    </row>
    <row r="12" spans="1:7" s="56" customFormat="1" ht="11.25">
      <c r="A12" s="52">
        <v>1</v>
      </c>
      <c r="B12" s="53">
        <v>2</v>
      </c>
      <c r="C12" s="53">
        <v>3</v>
      </c>
      <c r="D12" s="53">
        <v>4</v>
      </c>
      <c r="E12" s="54" t="s">
        <v>51</v>
      </c>
      <c r="F12" s="54" t="s">
        <v>52</v>
      </c>
      <c r="G12" s="55" t="s">
        <v>53</v>
      </c>
    </row>
    <row r="13" spans="1:7" ht="16.5" customHeight="1">
      <c r="A13" s="20" t="s">
        <v>3</v>
      </c>
      <c r="B13" s="21" t="s">
        <v>39</v>
      </c>
      <c r="C13" s="22">
        <v>650</v>
      </c>
      <c r="D13" s="23">
        <v>130</v>
      </c>
      <c r="E13" s="22">
        <v>121</v>
      </c>
      <c r="F13" s="24">
        <f>E13/C13*100</f>
        <v>18.615384615384613</v>
      </c>
      <c r="G13" s="29">
        <f>E13/D13*100</f>
        <v>93.07692307692308</v>
      </c>
    </row>
    <row r="14" spans="1:7">
      <c r="A14" s="20" t="s">
        <v>11</v>
      </c>
      <c r="B14" s="21" t="s">
        <v>42</v>
      </c>
      <c r="C14" s="22">
        <v>41</v>
      </c>
      <c r="D14" s="23">
        <v>20</v>
      </c>
      <c r="E14" s="22">
        <v>33.700000000000003</v>
      </c>
      <c r="F14" s="24">
        <f t="shared" ref="F14:F20" si="0">E14/C14*100</f>
        <v>82.195121951219519</v>
      </c>
      <c r="G14" s="29">
        <f t="shared" ref="G14:G27" si="1">E14/D14*100</f>
        <v>168.5</v>
      </c>
    </row>
    <row r="15" spans="1:7">
      <c r="A15" s="20" t="s">
        <v>13</v>
      </c>
      <c r="B15" s="21" t="s">
        <v>43</v>
      </c>
      <c r="C15" s="22">
        <v>894</v>
      </c>
      <c r="D15" s="23">
        <v>100</v>
      </c>
      <c r="E15" s="22">
        <v>96.1</v>
      </c>
      <c r="F15" s="24">
        <f t="shared" si="0"/>
        <v>10.749440715883669</v>
      </c>
      <c r="G15" s="29">
        <f t="shared" si="1"/>
        <v>96.1</v>
      </c>
    </row>
    <row r="16" spans="1:7" ht="14.25" customHeight="1">
      <c r="A16" s="20" t="s">
        <v>4</v>
      </c>
      <c r="B16" s="21" t="s">
        <v>44</v>
      </c>
      <c r="C16" s="22">
        <v>2550</v>
      </c>
      <c r="D16" s="23">
        <v>430</v>
      </c>
      <c r="E16" s="22">
        <v>298.2</v>
      </c>
      <c r="F16" s="24">
        <f t="shared" si="0"/>
        <v>11.694117647058823</v>
      </c>
      <c r="G16" s="29">
        <f t="shared" si="1"/>
        <v>69.348837209302332</v>
      </c>
    </row>
    <row r="17" spans="1:9" ht="15" customHeight="1">
      <c r="A17" s="20" t="s">
        <v>14</v>
      </c>
      <c r="B17" s="21" t="s">
        <v>45</v>
      </c>
      <c r="C17" s="22">
        <v>14</v>
      </c>
      <c r="D17" s="23">
        <v>3</v>
      </c>
      <c r="E17" s="22">
        <v>0.5</v>
      </c>
      <c r="F17" s="24">
        <f t="shared" si="0"/>
        <v>3.5714285714285712</v>
      </c>
      <c r="G17" s="29">
        <f t="shared" si="1"/>
        <v>16.666666666666664</v>
      </c>
    </row>
    <row r="18" spans="1:9" s="16" customFormat="1" ht="25.5">
      <c r="A18" s="20" t="s">
        <v>15</v>
      </c>
      <c r="B18" s="21" t="s">
        <v>46</v>
      </c>
      <c r="C18" s="22">
        <v>150</v>
      </c>
      <c r="D18" s="23">
        <v>37.5</v>
      </c>
      <c r="E18" s="22">
        <v>40.9</v>
      </c>
      <c r="F18" s="24">
        <f t="shared" si="0"/>
        <v>27.266666666666666</v>
      </c>
      <c r="G18" s="29">
        <f t="shared" si="1"/>
        <v>109.06666666666666</v>
      </c>
    </row>
    <row r="19" spans="1:9" s="16" customFormat="1" ht="14.25">
      <c r="A19" s="20" t="s">
        <v>87</v>
      </c>
      <c r="B19" s="21" t="s">
        <v>79</v>
      </c>
      <c r="C19" s="22">
        <v>1</v>
      </c>
      <c r="D19" s="23">
        <v>0</v>
      </c>
      <c r="E19" s="22">
        <v>0</v>
      </c>
      <c r="F19" s="24">
        <v>0</v>
      </c>
      <c r="G19" s="29">
        <v>0</v>
      </c>
    </row>
    <row r="20" spans="1:9" ht="12.75" customHeight="1">
      <c r="A20" s="20" t="s">
        <v>16</v>
      </c>
      <c r="B20" s="21" t="s">
        <v>47</v>
      </c>
      <c r="C20" s="22">
        <v>33</v>
      </c>
      <c r="D20" s="23">
        <v>8</v>
      </c>
      <c r="E20" s="22">
        <v>0</v>
      </c>
      <c r="F20" s="24">
        <f t="shared" si="0"/>
        <v>0</v>
      </c>
      <c r="G20" s="29">
        <f t="shared" si="1"/>
        <v>0</v>
      </c>
    </row>
    <row r="21" spans="1:9" ht="27" customHeight="1">
      <c r="A21" s="20" t="s">
        <v>68</v>
      </c>
      <c r="B21" s="21" t="s">
        <v>69</v>
      </c>
      <c r="C21" s="22">
        <v>0</v>
      </c>
      <c r="D21" s="23">
        <v>0</v>
      </c>
      <c r="E21" s="22">
        <v>208</v>
      </c>
      <c r="F21" s="24">
        <v>100</v>
      </c>
      <c r="G21" s="29">
        <v>100</v>
      </c>
    </row>
    <row r="22" spans="1:9" s="16" customFormat="1" ht="14.25">
      <c r="A22" s="30" t="s">
        <v>5</v>
      </c>
      <c r="B22" s="25"/>
      <c r="C22" s="26">
        <f>SUM(C13:C21)</f>
        <v>4333</v>
      </c>
      <c r="D22" s="26">
        <f>SUM(D13:D21)</f>
        <v>728.5</v>
      </c>
      <c r="E22" s="26">
        <f>SUM(E13:E21)</f>
        <v>798.4</v>
      </c>
      <c r="F22" s="27">
        <f>E22/C22*100</f>
        <v>18.426032771751672</v>
      </c>
      <c r="G22" s="31">
        <f t="shared" si="1"/>
        <v>109.59505833905285</v>
      </c>
      <c r="H22" s="17"/>
      <c r="I22" s="18"/>
    </row>
    <row r="23" spans="1:9" ht="17.25" customHeight="1">
      <c r="A23" s="20" t="s">
        <v>73</v>
      </c>
      <c r="B23" s="21" t="s">
        <v>70</v>
      </c>
      <c r="C23" s="22">
        <v>1607.2</v>
      </c>
      <c r="D23" s="23">
        <f>164.8+264.5</f>
        <v>429.3</v>
      </c>
      <c r="E23" s="22">
        <v>456.8</v>
      </c>
      <c r="F23" s="24">
        <f t="shared" ref="F23" si="2">E23/C23*100</f>
        <v>28.42210054753609</v>
      </c>
      <c r="G23" s="29">
        <f t="shared" ref="G23" si="3">E23/D23*100</f>
        <v>106.40577684602842</v>
      </c>
    </row>
    <row r="24" spans="1:9">
      <c r="A24" s="20" t="s">
        <v>17</v>
      </c>
      <c r="B24" s="21" t="s">
        <v>48</v>
      </c>
      <c r="C24" s="22">
        <v>446.9</v>
      </c>
      <c r="D24" s="23">
        <v>111.7</v>
      </c>
      <c r="E24" s="22">
        <v>111.7</v>
      </c>
      <c r="F24" s="24">
        <f t="shared" ref="F24:F27" si="4">E24/C24*100</f>
        <v>24.994405907361827</v>
      </c>
      <c r="G24" s="29">
        <f t="shared" si="1"/>
        <v>100</v>
      </c>
    </row>
    <row r="25" spans="1:9" ht="54.75" customHeight="1">
      <c r="A25" s="20" t="s">
        <v>71</v>
      </c>
      <c r="B25" s="21" t="s">
        <v>72</v>
      </c>
      <c r="C25" s="22">
        <v>1493.3</v>
      </c>
      <c r="D25" s="23">
        <f>341.7+34.9</f>
        <v>376.59999999999997</v>
      </c>
      <c r="E25" s="22">
        <v>376.6</v>
      </c>
      <c r="F25" s="24">
        <f t="shared" ref="F25" si="5">E25/C25*100</f>
        <v>25.219312931092215</v>
      </c>
      <c r="G25" s="29">
        <f t="shared" ref="G25" si="6">E25/D25*100</f>
        <v>100.00000000000003</v>
      </c>
    </row>
    <row r="26" spans="1:9" ht="25.5">
      <c r="A26" s="20" t="s">
        <v>77</v>
      </c>
      <c r="B26" s="21" t="s">
        <v>78</v>
      </c>
      <c r="C26" s="22">
        <v>0</v>
      </c>
      <c r="D26" s="23"/>
      <c r="E26" s="22">
        <v>128.1</v>
      </c>
      <c r="F26" s="24">
        <v>100</v>
      </c>
      <c r="G26" s="29">
        <v>100</v>
      </c>
    </row>
    <row r="27" spans="1:9" s="16" customFormat="1" ht="14.25">
      <c r="A27" s="30" t="s">
        <v>6</v>
      </c>
      <c r="B27" s="25"/>
      <c r="C27" s="28">
        <f>SUM(C23:C26)</f>
        <v>3547.3999999999996</v>
      </c>
      <c r="D27" s="28">
        <f t="shared" ref="D27:E27" si="7">SUM(D23:D26)</f>
        <v>917.59999999999991</v>
      </c>
      <c r="E27" s="28">
        <f t="shared" si="7"/>
        <v>1073.2</v>
      </c>
      <c r="F27" s="27">
        <f t="shared" si="4"/>
        <v>30.253143147093652</v>
      </c>
      <c r="G27" s="31">
        <f t="shared" si="1"/>
        <v>116.95727986050568</v>
      </c>
    </row>
    <row r="28" spans="1:9" ht="15.75" thickBot="1">
      <c r="A28" s="32" t="s">
        <v>18</v>
      </c>
      <c r="B28" s="33"/>
      <c r="C28" s="34">
        <f>C27+C22</f>
        <v>7880.4</v>
      </c>
      <c r="D28" s="34">
        <f>D27+D22</f>
        <v>1646.1</v>
      </c>
      <c r="E28" s="35">
        <f>E27+E22</f>
        <v>1871.6</v>
      </c>
      <c r="F28" s="36">
        <f>E28/C28*100</f>
        <v>23.75006344855591</v>
      </c>
      <c r="G28" s="37">
        <f>E28/D28*100</f>
        <v>113.69904623048417</v>
      </c>
    </row>
  </sheetData>
  <mergeCells count="13">
    <mergeCell ref="C1:G1"/>
    <mergeCell ref="C2:G2"/>
    <mergeCell ref="C3:G3"/>
    <mergeCell ref="G9:G11"/>
    <mergeCell ref="D9:D11"/>
    <mergeCell ref="A5:F5"/>
    <mergeCell ref="A6:F6"/>
    <mergeCell ref="A7:F7"/>
    <mergeCell ref="A9:A11"/>
    <mergeCell ref="B9:B11"/>
    <mergeCell ref="E9:E11"/>
    <mergeCell ref="F9:F11"/>
    <mergeCell ref="C9:C11"/>
  </mergeCells>
  <printOptions horizontalCentered="1"/>
  <pageMargins left="0.19685039370078741" right="0.39370078740157483" top="0.78740157480314965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A36" sqref="A36"/>
    </sheetView>
  </sheetViews>
  <sheetFormatPr defaultColWidth="53.7109375" defaultRowHeight="12.75"/>
  <cols>
    <col min="1" max="1" width="68" style="3" customWidth="1"/>
    <col min="2" max="2" width="17.5703125" style="4" customWidth="1"/>
    <col min="3" max="3" width="11.7109375" style="6" customWidth="1"/>
    <col min="4" max="4" width="8.85546875" style="60" customWidth="1"/>
    <col min="5" max="5" width="9.7109375" style="60" customWidth="1"/>
    <col min="6" max="6" width="12.140625" style="43" customWidth="1"/>
    <col min="7" max="7" width="13.28515625" style="43" customWidth="1"/>
    <col min="8" max="16384" width="53.7109375" style="2"/>
  </cols>
  <sheetData>
    <row r="1" spans="1:7" ht="15" customHeight="1">
      <c r="D1" s="80" t="s">
        <v>19</v>
      </c>
      <c r="E1" s="80"/>
      <c r="F1" s="80"/>
      <c r="G1" s="80"/>
    </row>
    <row r="2" spans="1:7" ht="15" customHeight="1">
      <c r="D2" s="80" t="s">
        <v>20</v>
      </c>
      <c r="E2" s="80"/>
      <c r="F2" s="80"/>
      <c r="G2" s="80"/>
    </row>
    <row r="3" spans="1:7" ht="15" customHeight="1">
      <c r="D3" s="80" t="s">
        <v>88</v>
      </c>
      <c r="E3" s="80"/>
      <c r="F3" s="80"/>
      <c r="G3" s="80"/>
    </row>
    <row r="4" spans="1:7">
      <c r="A4" s="81" t="s">
        <v>65</v>
      </c>
      <c r="B4" s="81"/>
      <c r="C4" s="81"/>
      <c r="D4" s="81"/>
      <c r="E4" s="81"/>
      <c r="F4" s="81"/>
      <c r="G4" s="81"/>
    </row>
    <row r="5" spans="1:7">
      <c r="A5" s="81" t="s">
        <v>2</v>
      </c>
      <c r="B5" s="81"/>
      <c r="C5" s="81"/>
      <c r="D5" s="81"/>
      <c r="E5" s="81"/>
      <c r="F5" s="81"/>
      <c r="G5" s="81"/>
    </row>
    <row r="6" spans="1:7" ht="13.5" thickBot="1">
      <c r="A6" s="81" t="s">
        <v>83</v>
      </c>
      <c r="B6" s="81"/>
      <c r="C6" s="81"/>
      <c r="D6" s="81"/>
      <c r="E6" s="81"/>
      <c r="F6" s="81"/>
      <c r="G6" s="3" t="s">
        <v>41</v>
      </c>
    </row>
    <row r="7" spans="1:7" s="10" customFormat="1" ht="15">
      <c r="A7" s="72" t="s">
        <v>12</v>
      </c>
      <c r="B7" s="74" t="s">
        <v>54</v>
      </c>
      <c r="C7" s="74" t="s">
        <v>84</v>
      </c>
      <c r="D7" s="82" t="s">
        <v>89</v>
      </c>
      <c r="E7" s="84" t="s">
        <v>86</v>
      </c>
      <c r="F7" s="65" t="s">
        <v>50</v>
      </c>
      <c r="G7" s="65" t="s">
        <v>38</v>
      </c>
    </row>
    <row r="8" spans="1:7" s="10" customFormat="1" ht="15">
      <c r="A8" s="73"/>
      <c r="B8" s="75"/>
      <c r="C8" s="75"/>
      <c r="D8" s="83"/>
      <c r="E8" s="85"/>
      <c r="F8" s="66"/>
      <c r="G8" s="66"/>
    </row>
    <row r="9" spans="1:7" s="10" customFormat="1" ht="9" customHeight="1">
      <c r="A9" s="73"/>
      <c r="B9" s="75"/>
      <c r="C9" s="75"/>
      <c r="D9" s="83"/>
      <c r="E9" s="85"/>
      <c r="F9" s="66"/>
      <c r="G9" s="66"/>
    </row>
    <row r="10" spans="1:7" s="56" customFormat="1" ht="11.25">
      <c r="A10" s="52">
        <v>1</v>
      </c>
      <c r="B10" s="53">
        <v>2</v>
      </c>
      <c r="C10" s="53">
        <v>3</v>
      </c>
      <c r="D10" s="59">
        <v>4</v>
      </c>
      <c r="E10" s="61" t="s">
        <v>51</v>
      </c>
      <c r="F10" s="55" t="s">
        <v>53</v>
      </c>
      <c r="G10" s="55" t="s">
        <v>52</v>
      </c>
    </row>
    <row r="11" spans="1:7" ht="25.5">
      <c r="A11" s="38" t="s">
        <v>7</v>
      </c>
      <c r="B11" s="39" t="s">
        <v>21</v>
      </c>
      <c r="C11" s="40">
        <v>834</v>
      </c>
      <c r="D11" s="40">
        <v>188</v>
      </c>
      <c r="E11" s="41">
        <v>215.7</v>
      </c>
      <c r="F11" s="41">
        <f>E11/D11*100</f>
        <v>114.73404255319149</v>
      </c>
      <c r="G11" s="42">
        <f>E11/C11*100</f>
        <v>25.863309352517984</v>
      </c>
    </row>
    <row r="12" spans="1:7" ht="25.5">
      <c r="A12" s="38" t="s">
        <v>55</v>
      </c>
      <c r="B12" s="39" t="s">
        <v>56</v>
      </c>
      <c r="C12" s="40">
        <v>3</v>
      </c>
      <c r="D12" s="40">
        <v>0</v>
      </c>
      <c r="E12" s="41">
        <v>0</v>
      </c>
      <c r="F12" s="41">
        <v>0</v>
      </c>
      <c r="G12" s="42">
        <f t="shared" ref="G12:G28" si="0">E12/C12*100</f>
        <v>0</v>
      </c>
    </row>
    <row r="13" spans="1:7">
      <c r="A13" s="38" t="s">
        <v>30</v>
      </c>
      <c r="B13" s="39" t="s">
        <v>22</v>
      </c>
      <c r="C13" s="40">
        <v>1177.7</v>
      </c>
      <c r="D13" s="40">
        <v>262.5</v>
      </c>
      <c r="E13" s="41">
        <v>184.5</v>
      </c>
      <c r="F13" s="41">
        <f t="shared" ref="F12:F29" si="1">E13/D13*100</f>
        <v>70.285714285714278</v>
      </c>
      <c r="G13" s="42">
        <f t="shared" si="0"/>
        <v>15.666128895304407</v>
      </c>
    </row>
    <row r="14" spans="1:7">
      <c r="A14" s="38" t="s">
        <v>57</v>
      </c>
      <c r="B14" s="39" t="s">
        <v>75</v>
      </c>
      <c r="C14" s="40">
        <v>0.5</v>
      </c>
      <c r="D14" s="40">
        <v>0</v>
      </c>
      <c r="E14" s="41">
        <v>0</v>
      </c>
      <c r="F14" s="41">
        <v>0</v>
      </c>
      <c r="G14" s="42">
        <f t="shared" si="0"/>
        <v>0</v>
      </c>
    </row>
    <row r="15" spans="1:7">
      <c r="A15" s="38" t="s">
        <v>58</v>
      </c>
      <c r="B15" s="39" t="s">
        <v>35</v>
      </c>
      <c r="C15" s="40">
        <v>10</v>
      </c>
      <c r="D15" s="40">
        <v>0</v>
      </c>
      <c r="E15" s="41">
        <v>0</v>
      </c>
      <c r="F15" s="41">
        <v>0</v>
      </c>
      <c r="G15" s="42">
        <f t="shared" si="0"/>
        <v>0</v>
      </c>
    </row>
    <row r="16" spans="1:7" s="3" customFormat="1" ht="25.5">
      <c r="A16" s="38" t="s">
        <v>34</v>
      </c>
      <c r="B16" s="39" t="s">
        <v>23</v>
      </c>
      <c r="C16" s="40">
        <v>60</v>
      </c>
      <c r="D16" s="40">
        <v>15</v>
      </c>
      <c r="E16" s="41">
        <v>0</v>
      </c>
      <c r="F16" s="41">
        <f t="shared" si="1"/>
        <v>0</v>
      </c>
      <c r="G16" s="42">
        <f t="shared" si="0"/>
        <v>0</v>
      </c>
    </row>
    <row r="17" spans="1:7">
      <c r="A17" s="38" t="s">
        <v>8</v>
      </c>
      <c r="B17" s="39" t="s">
        <v>24</v>
      </c>
      <c r="C17" s="40">
        <v>2666</v>
      </c>
      <c r="D17" s="40">
        <v>469</v>
      </c>
      <c r="E17" s="41">
        <v>479.4</v>
      </c>
      <c r="F17" s="41">
        <f t="shared" si="1"/>
        <v>102.21748400852877</v>
      </c>
      <c r="G17" s="42">
        <f t="shared" si="0"/>
        <v>17.981995498874717</v>
      </c>
    </row>
    <row r="18" spans="1:7" ht="25.5">
      <c r="A18" s="38" t="s">
        <v>31</v>
      </c>
      <c r="B18" s="39" t="s">
        <v>25</v>
      </c>
      <c r="C18" s="40">
        <v>446.9</v>
      </c>
      <c r="D18" s="40">
        <v>111.7</v>
      </c>
      <c r="E18" s="41">
        <v>62.5</v>
      </c>
      <c r="F18" s="41">
        <f t="shared" si="1"/>
        <v>55.95344673231871</v>
      </c>
      <c r="G18" s="42">
        <f t="shared" si="0"/>
        <v>13.985231595435222</v>
      </c>
    </row>
    <row r="19" spans="1:7" ht="25.5">
      <c r="A19" s="38" t="s">
        <v>32</v>
      </c>
      <c r="B19" s="39" t="s">
        <v>26</v>
      </c>
      <c r="C19" s="40">
        <v>296.5</v>
      </c>
      <c r="D19" s="41">
        <v>36.5</v>
      </c>
      <c r="E19" s="41">
        <v>0.5</v>
      </c>
      <c r="F19" s="41">
        <f t="shared" si="1"/>
        <v>1.3698630136986301</v>
      </c>
      <c r="G19" s="42">
        <f t="shared" si="0"/>
        <v>0.16863406408094433</v>
      </c>
    </row>
    <row r="20" spans="1:7">
      <c r="A20" s="38" t="s">
        <v>66</v>
      </c>
      <c r="B20" s="39" t="s">
        <v>67</v>
      </c>
      <c r="C20" s="40">
        <v>1139.2</v>
      </c>
      <c r="D20" s="41">
        <v>341.7</v>
      </c>
      <c r="E20" s="41">
        <v>190.3</v>
      </c>
      <c r="F20" s="41">
        <f t="shared" si="1"/>
        <v>55.692127597307582</v>
      </c>
      <c r="G20" s="42">
        <f t="shared" si="0"/>
        <v>16.704705056179776</v>
      </c>
    </row>
    <row r="21" spans="1:7">
      <c r="A21" s="38" t="s">
        <v>33</v>
      </c>
      <c r="B21" s="39" t="s">
        <v>27</v>
      </c>
      <c r="C21" s="40">
        <v>1196.4000000000001</v>
      </c>
      <c r="D21" s="41">
        <v>149.80000000000001</v>
      </c>
      <c r="E21" s="41">
        <v>207.1</v>
      </c>
      <c r="F21" s="41">
        <f t="shared" si="1"/>
        <v>138.25100133511347</v>
      </c>
      <c r="G21" s="42">
        <f t="shared" si="0"/>
        <v>17.310264125710461</v>
      </c>
    </row>
    <row r="22" spans="1:7">
      <c r="A22" s="38" t="s">
        <v>36</v>
      </c>
      <c r="B22" s="39" t="s">
        <v>37</v>
      </c>
      <c r="C22" s="40">
        <v>55.2</v>
      </c>
      <c r="D22" s="41">
        <v>0</v>
      </c>
      <c r="E22" s="41">
        <v>0</v>
      </c>
      <c r="F22" s="41">
        <v>0</v>
      </c>
      <c r="G22" s="42">
        <f t="shared" si="0"/>
        <v>0</v>
      </c>
    </row>
    <row r="23" spans="1:7">
      <c r="A23" s="38" t="s">
        <v>9</v>
      </c>
      <c r="B23" s="39" t="s">
        <v>28</v>
      </c>
      <c r="C23" s="40">
        <v>394.2</v>
      </c>
      <c r="D23" s="41">
        <v>16</v>
      </c>
      <c r="E23" s="41">
        <v>0.8</v>
      </c>
      <c r="F23" s="41">
        <f t="shared" si="1"/>
        <v>5</v>
      </c>
      <c r="G23" s="42">
        <f t="shared" ref="G23:G27" si="2">E23/C23*100</f>
        <v>0.2029426686960934</v>
      </c>
    </row>
    <row r="24" spans="1:7">
      <c r="A24" s="38" t="s">
        <v>80</v>
      </c>
      <c r="B24" s="39" t="s">
        <v>81</v>
      </c>
      <c r="C24" s="40">
        <v>139.4</v>
      </c>
      <c r="D24" s="41">
        <v>34.9</v>
      </c>
      <c r="E24" s="41">
        <v>8.9</v>
      </c>
      <c r="F24" s="41">
        <f t="shared" si="1"/>
        <v>25.50143266475645</v>
      </c>
      <c r="G24" s="42">
        <f t="shared" si="2"/>
        <v>6.3845050215208037</v>
      </c>
    </row>
    <row r="25" spans="1:7" ht="25.5">
      <c r="A25" s="38" t="s">
        <v>74</v>
      </c>
      <c r="B25" s="39" t="s">
        <v>76</v>
      </c>
      <c r="C25" s="40">
        <v>1346.5</v>
      </c>
      <c r="D25" s="41">
        <v>0</v>
      </c>
      <c r="E25" s="41">
        <v>0</v>
      </c>
      <c r="F25" s="41">
        <v>0</v>
      </c>
      <c r="G25" s="42">
        <f t="shared" si="2"/>
        <v>0</v>
      </c>
    </row>
    <row r="26" spans="1:7">
      <c r="A26" s="38" t="s">
        <v>59</v>
      </c>
      <c r="B26" s="39" t="s">
        <v>60</v>
      </c>
      <c r="C26" s="40">
        <v>10</v>
      </c>
      <c r="D26" s="41">
        <v>0</v>
      </c>
      <c r="E26" s="41">
        <v>0</v>
      </c>
      <c r="F26" s="41">
        <v>0</v>
      </c>
      <c r="G26" s="42">
        <f t="shared" si="2"/>
        <v>0</v>
      </c>
    </row>
    <row r="27" spans="1:7">
      <c r="A27" s="38" t="s">
        <v>61</v>
      </c>
      <c r="B27" s="39" t="s">
        <v>90</v>
      </c>
      <c r="C27" s="40">
        <v>52.5</v>
      </c>
      <c r="D27" s="41">
        <v>0</v>
      </c>
      <c r="E27" s="41">
        <v>0</v>
      </c>
      <c r="F27" s="41">
        <v>0</v>
      </c>
      <c r="G27" s="42">
        <f t="shared" si="2"/>
        <v>0</v>
      </c>
    </row>
    <row r="28" spans="1:7">
      <c r="A28" s="38" t="s">
        <v>62</v>
      </c>
      <c r="B28" s="39" t="s">
        <v>29</v>
      </c>
      <c r="C28" s="40">
        <v>105.2</v>
      </c>
      <c r="D28" s="41">
        <v>20</v>
      </c>
      <c r="E28" s="41">
        <v>10.7</v>
      </c>
      <c r="F28" s="41">
        <f t="shared" si="1"/>
        <v>53.499999999999993</v>
      </c>
      <c r="G28" s="42">
        <f t="shared" si="0"/>
        <v>10.171102661596958</v>
      </c>
    </row>
    <row r="29" spans="1:7" ht="26.25" thickBot="1">
      <c r="A29" s="44" t="s">
        <v>63</v>
      </c>
      <c r="B29" s="45" t="s">
        <v>64</v>
      </c>
      <c r="C29" s="46">
        <v>13.2</v>
      </c>
      <c r="D29" s="47">
        <v>1</v>
      </c>
      <c r="E29" s="47">
        <v>10</v>
      </c>
      <c r="F29" s="41">
        <f t="shared" si="1"/>
        <v>1000</v>
      </c>
      <c r="G29" s="48">
        <f>E29/C29*100</f>
        <v>75.757575757575751</v>
      </c>
    </row>
    <row r="30" spans="1:7" ht="16.5" thickBot="1">
      <c r="A30" s="49" t="s">
        <v>10</v>
      </c>
      <c r="B30" s="50"/>
      <c r="C30" s="51">
        <f>SUM(C11:C29)</f>
        <v>9946.4</v>
      </c>
      <c r="D30" s="57">
        <f>SUM(D11:D29)</f>
        <v>1646.1000000000001</v>
      </c>
      <c r="E30" s="62">
        <f>SUM(E11:E29)</f>
        <v>1370.3999999999999</v>
      </c>
      <c r="F30" s="63">
        <f>E30/D30*100</f>
        <v>83.251321304902476</v>
      </c>
      <c r="G30" s="58">
        <f>E30/C30*100</f>
        <v>13.777849272098447</v>
      </c>
    </row>
    <row r="31" spans="1:7">
      <c r="A31" s="5"/>
    </row>
  </sheetData>
  <mergeCells count="13">
    <mergeCell ref="G7:G9"/>
    <mergeCell ref="D1:G1"/>
    <mergeCell ref="D2:G2"/>
    <mergeCell ref="D3:G3"/>
    <mergeCell ref="A4:G4"/>
    <mergeCell ref="A5:G5"/>
    <mergeCell ref="F7:F9"/>
    <mergeCell ref="A7:A9"/>
    <mergeCell ref="B7:B9"/>
    <mergeCell ref="C7:C9"/>
    <mergeCell ref="D7:D9"/>
    <mergeCell ref="E7:E9"/>
    <mergeCell ref="A6:F6"/>
  </mergeCells>
  <pageMargins left="0.19685039370078741" right="0.19685039370078741" top="0.7480314960629921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1 кв</vt:lpstr>
      <vt:lpstr>расходы 1кв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2024-05-22T08:46:44Z</dcterms:modified>
</cp:coreProperties>
</file>